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zekala\Desktop\"/>
    </mc:Choice>
  </mc:AlternateContent>
  <xr:revisionPtr revIDLastSave="0" documentId="13_ncr:1_{8791416C-162E-400D-B805-F11E06F2C372}" xr6:coauthVersionLast="47" xr6:coauthVersionMax="47" xr10:uidLastSave="{00000000-0000-0000-0000-000000000000}"/>
  <bookViews>
    <workbookView xWindow="-108" yWindow="-108" windowWidth="21528" windowHeight="12456" xr2:uid="{5E065ED5-4AF9-4962-AB7F-2C5EE87A2B40}"/>
  </bookViews>
  <sheets>
    <sheet name="2023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F16" i="2"/>
  <c r="E16" i="2"/>
  <c r="E21" i="2"/>
  <c r="E19" i="2" s="1"/>
  <c r="E17" i="2" s="1"/>
  <c r="H30" i="2"/>
  <c r="H28" i="2"/>
  <c r="H27" i="2"/>
  <c r="G26" i="2"/>
  <c r="G24" i="2" s="1"/>
  <c r="F26" i="2"/>
  <c r="F24" i="2" s="1"/>
  <c r="E26" i="2"/>
  <c r="E24" i="2" s="1"/>
  <c r="H49" i="2"/>
  <c r="G48" i="2"/>
  <c r="G46" i="2" s="1"/>
  <c r="F48" i="2"/>
  <c r="F46" i="2" s="1"/>
  <c r="E48" i="2"/>
  <c r="E46" i="2" s="1"/>
  <c r="H45" i="2"/>
  <c r="H44" i="2"/>
  <c r="H43" i="2"/>
  <c r="H42" i="2"/>
  <c r="G41" i="2"/>
  <c r="G39" i="2" s="1"/>
  <c r="F41" i="2"/>
  <c r="F39" i="2" s="1"/>
  <c r="E41" i="2"/>
  <c r="E39" i="2" s="1"/>
  <c r="H37" i="2"/>
  <c r="G33" i="2"/>
  <c r="G31" i="2" s="1"/>
  <c r="F33" i="2"/>
  <c r="F31" i="2" s="1"/>
  <c r="E33" i="2"/>
  <c r="E31" i="2" s="1"/>
  <c r="H23" i="2"/>
  <c r="H21" i="2"/>
  <c r="H20" i="2"/>
  <c r="G19" i="2"/>
  <c r="G17" i="2" s="1"/>
  <c r="F19" i="2"/>
  <c r="F17" i="2" s="1"/>
  <c r="H13" i="2"/>
  <c r="G12" i="2"/>
  <c r="H12" i="2" s="1"/>
  <c r="F12" i="2"/>
  <c r="E12" i="2"/>
  <c r="G9" i="2"/>
  <c r="G14" i="2" s="1"/>
  <c r="F9" i="2"/>
  <c r="E9" i="2"/>
  <c r="H24" i="2" l="1"/>
  <c r="H26" i="2"/>
  <c r="G38" i="2"/>
  <c r="F38" i="2"/>
  <c r="E38" i="2"/>
  <c r="F14" i="2"/>
  <c r="H14" i="2" s="1"/>
  <c r="H33" i="2"/>
  <c r="H41" i="2"/>
  <c r="H19" i="2"/>
  <c r="E14" i="2"/>
  <c r="H31" i="2"/>
  <c r="H46" i="2"/>
  <c r="H17" i="2"/>
  <c r="H48" i="2"/>
  <c r="H39" i="2"/>
  <c r="H16" i="2" l="1"/>
  <c r="G53" i="2"/>
  <c r="F53" i="2"/>
  <c r="E53" i="2"/>
  <c r="H38" i="2"/>
  <c r="H53" i="2" l="1"/>
</calcChain>
</file>

<file path=xl/sharedStrings.xml><?xml version="1.0" encoding="utf-8"?>
<sst xmlns="http://schemas.openxmlformats.org/spreadsheetml/2006/main" count="82" uniqueCount="33">
  <si>
    <t>Śląski Ośrodek Adopcyjny w Katowicach</t>
  </si>
  <si>
    <t>40-017 Katowice, ul.Graniczna 29</t>
  </si>
  <si>
    <t>Dział</t>
  </si>
  <si>
    <t>Rozdział</t>
  </si>
  <si>
    <t>Nazwa</t>
  </si>
  <si>
    <t>DOCHODY</t>
  </si>
  <si>
    <t>Pozostałe zadania w zakresie polityki społecznej</t>
  </si>
  <si>
    <t>Pozostała działalność - Projekt EFS RPO WSL 9.2.7 "W stronę rodziny - wsparcie usług adopcyjnych"</t>
  </si>
  <si>
    <t>Pozostała działalność - Obsługa i promocja ponadstandardowych działań związanych z procesem adopcyjnym</t>
  </si>
  <si>
    <t>Rodzina</t>
  </si>
  <si>
    <t>%           (6:5)</t>
  </si>
  <si>
    <t>WYDATKI</t>
  </si>
  <si>
    <t>a) wydatki majątkowe</t>
  </si>
  <si>
    <t>b) wydatki bieżące</t>
  </si>
  <si>
    <t>-</t>
  </si>
  <si>
    <t>w tym:</t>
  </si>
  <si>
    <t>- wynagrodzenia i pochodne od wynagrodzeń</t>
  </si>
  <si>
    <t>- świadczenia zrealizowane na rzecz osób fizycznych</t>
  </si>
  <si>
    <t>- dotacje</t>
  </si>
  <si>
    <t>- pozostałe wydatki bieżące</t>
  </si>
  <si>
    <t>z tego:</t>
  </si>
  <si>
    <t>¾</t>
  </si>
  <si>
    <t>Pozostała działalność - Projekt EFS RPO WSL 2014-2020, 9.2.7 "W stronę rodziny - wsparcie usług adopcyjnych"</t>
  </si>
  <si>
    <t>Pozostała działalność - Obsługa i promocja ponadstandardowych działań związanych z procesem adopcyjnym - WŁ</t>
  </si>
  <si>
    <t>Działalność ośrodków adopcyjnych - ZZ</t>
  </si>
  <si>
    <t>Działalność ośrodków adopcyjnych - WŁ</t>
  </si>
  <si>
    <t>Ogółem wydatki</t>
  </si>
  <si>
    <t>Ogółem dochody</t>
  </si>
  <si>
    <t>REALIZACJA PLANU FINANSOWEGO w okresie os 1.01.2023r do 31.12.2023r</t>
  </si>
  <si>
    <t>Plan na 2023r wg uchwały SWŚL</t>
  </si>
  <si>
    <t>Plan po zmianach na 31.12.2023r</t>
  </si>
  <si>
    <t>Wykonanie na 31.12.2023r</t>
  </si>
  <si>
    <t>Pozostała działalność - Projekt FESL 07.08 "Skoordynowane wsparcie pre i post adopcyjne"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</si>
</sst>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10" fontId="5" fillId="0" borderId="1" xfId="0" applyNumberFormat="1" applyFont="1" applyBorder="1"/>
    <xf numFmtId="0" fontId="0" fillId="0" borderId="1" xfId="0" applyBorder="1"/>
    <xf numFmtId="10" fontId="0" fillId="0" borderId="1" xfId="0" applyNumberFormat="1" applyBorder="1"/>
    <xf numFmtId="0" fontId="4" fillId="0" borderId="1" xfId="0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4" fontId="0" fillId="0" borderId="1" xfId="0" applyNumberFormat="1" applyBorder="1"/>
    <xf numFmtId="4" fontId="4" fillId="0" borderId="1" xfId="0" applyNumberFormat="1" applyFont="1" applyBorder="1" applyAlignment="1">
      <alignment vertical="center"/>
    </xf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0" fontId="6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/>
    <xf numFmtId="10" fontId="4" fillId="0" borderId="1" xfId="0" applyNumberFormat="1" applyFont="1" applyBorder="1"/>
    <xf numFmtId="4" fontId="4" fillId="0" borderId="1" xfId="0" applyNumberFormat="1" applyFont="1" applyBorder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6CD0-C91C-467A-BE56-E20A0E333FA4}">
  <sheetPr>
    <pageSetUpPr fitToPage="1"/>
  </sheetPr>
  <dimension ref="A1:H53"/>
  <sheetViews>
    <sheetView tabSelected="1" workbookViewId="0">
      <selection activeCell="J48" sqref="J48"/>
    </sheetView>
  </sheetViews>
  <sheetFormatPr defaultRowHeight="14.4" x14ac:dyDescent="0.3"/>
  <cols>
    <col min="1" max="1" width="7.33203125" customWidth="1"/>
    <col min="2" max="2" width="10.77734375" customWidth="1"/>
    <col min="3" max="3" width="8.5546875" customWidth="1"/>
    <col min="4" max="4" width="43.5546875" customWidth="1"/>
    <col min="5" max="7" width="16.77734375" customWidth="1"/>
    <col min="8" max="8" width="10.7773437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s="2" customFormat="1" ht="21" x14ac:dyDescent="0.4">
      <c r="A4" s="35" t="s">
        <v>28</v>
      </c>
      <c r="B4" s="35"/>
      <c r="C4" s="35"/>
      <c r="D4" s="35"/>
      <c r="E4" s="35"/>
      <c r="F4" s="35"/>
      <c r="G4" s="35"/>
      <c r="H4" s="35"/>
    </row>
    <row r="6" spans="1:8" ht="38.4" customHeight="1" x14ac:dyDescent="0.3">
      <c r="A6" s="4" t="s">
        <v>2</v>
      </c>
      <c r="B6" s="4" t="s">
        <v>3</v>
      </c>
      <c r="C6" s="4"/>
      <c r="D6" s="4" t="s">
        <v>4</v>
      </c>
      <c r="E6" s="5" t="s">
        <v>29</v>
      </c>
      <c r="F6" s="5" t="s">
        <v>30</v>
      </c>
      <c r="G6" s="5" t="s">
        <v>31</v>
      </c>
      <c r="H6" s="5" t="s">
        <v>10</v>
      </c>
    </row>
    <row r="7" spans="1:8" s="1" customFormat="1" x14ac:dyDescent="0.3">
      <c r="A7" s="6">
        <v>1</v>
      </c>
      <c r="B7" s="6">
        <v>2</v>
      </c>
      <c r="C7" s="6"/>
      <c r="D7" s="6">
        <v>3</v>
      </c>
      <c r="E7" s="6">
        <v>4</v>
      </c>
      <c r="F7" s="6">
        <v>5</v>
      </c>
      <c r="G7" s="6">
        <v>6</v>
      </c>
      <c r="H7" s="6">
        <v>7</v>
      </c>
    </row>
    <row r="8" spans="1:8" s="3" customFormat="1" ht="18" x14ac:dyDescent="0.35">
      <c r="A8" s="36" t="s">
        <v>5</v>
      </c>
      <c r="B8" s="36"/>
      <c r="C8" s="36"/>
      <c r="D8" s="36"/>
      <c r="E8" s="36"/>
      <c r="F8" s="36"/>
      <c r="G8" s="36"/>
      <c r="H8" s="36"/>
    </row>
    <row r="9" spans="1:8" s="7" customFormat="1" ht="36" hidden="1" customHeight="1" x14ac:dyDescent="0.3">
      <c r="A9" s="22">
        <v>853</v>
      </c>
      <c r="B9" s="15"/>
      <c r="C9" s="15"/>
      <c r="D9" s="23" t="s">
        <v>6</v>
      </c>
      <c r="E9" s="15">
        <f>SUM(E10:E11)</f>
        <v>0</v>
      </c>
      <c r="F9" s="15">
        <f t="shared" ref="F9:G9" si="0">SUM(F10:F11)</f>
        <v>0</v>
      </c>
      <c r="G9" s="15">
        <f t="shared" si="0"/>
        <v>0</v>
      </c>
      <c r="H9" s="28" t="s">
        <v>14</v>
      </c>
    </row>
    <row r="10" spans="1:8" s="8" customFormat="1" ht="46.8" hidden="1" x14ac:dyDescent="0.3">
      <c r="A10" s="11"/>
      <c r="B10" s="9">
        <v>85395</v>
      </c>
      <c r="C10" s="9"/>
      <c r="D10" s="10" t="s">
        <v>7</v>
      </c>
      <c r="E10" s="11">
        <v>0</v>
      </c>
      <c r="F10" s="11">
        <v>0</v>
      </c>
      <c r="G10" s="11">
        <v>0</v>
      </c>
      <c r="H10" s="17" t="s">
        <v>14</v>
      </c>
    </row>
    <row r="11" spans="1:8" s="8" customFormat="1" ht="46.8" hidden="1" x14ac:dyDescent="0.3">
      <c r="A11" s="11"/>
      <c r="B11" s="9">
        <v>85395</v>
      </c>
      <c r="C11" s="9"/>
      <c r="D11" s="10" t="s">
        <v>8</v>
      </c>
      <c r="E11" s="11">
        <v>0</v>
      </c>
      <c r="F11" s="11">
        <v>0</v>
      </c>
      <c r="G11" s="11">
        <v>0</v>
      </c>
      <c r="H11" s="17" t="s">
        <v>14</v>
      </c>
    </row>
    <row r="12" spans="1:8" s="7" customFormat="1" ht="22.2" customHeight="1" x14ac:dyDescent="0.3">
      <c r="A12" s="22">
        <v>855</v>
      </c>
      <c r="B12" s="15"/>
      <c r="C12" s="15"/>
      <c r="D12" s="15" t="s">
        <v>9</v>
      </c>
      <c r="E12" s="15">
        <f>E13</f>
        <v>0</v>
      </c>
      <c r="F12" s="20">
        <f t="shared" ref="F12:G12" si="1">F13</f>
        <v>2826</v>
      </c>
      <c r="G12" s="20">
        <f t="shared" si="1"/>
        <v>4906.72</v>
      </c>
      <c r="H12" s="16">
        <f>G12/F12</f>
        <v>1.7362774239207361</v>
      </c>
    </row>
    <row r="13" spans="1:8" s="8" customFormat="1" ht="21" customHeight="1" x14ac:dyDescent="0.3">
      <c r="A13" s="11"/>
      <c r="B13" s="9">
        <v>85509</v>
      </c>
      <c r="C13" s="9"/>
      <c r="D13" s="10" t="s">
        <v>25</v>
      </c>
      <c r="E13" s="11">
        <v>0</v>
      </c>
      <c r="F13" s="18">
        <v>2826</v>
      </c>
      <c r="G13" s="18">
        <v>4906.72</v>
      </c>
      <c r="H13" s="12">
        <f>G13/F13</f>
        <v>1.7362774239207361</v>
      </c>
    </row>
    <row r="14" spans="1:8" s="7" customFormat="1" ht="22.2" customHeight="1" x14ac:dyDescent="0.3">
      <c r="A14" s="37" t="s">
        <v>27</v>
      </c>
      <c r="B14" s="37"/>
      <c r="C14" s="37"/>
      <c r="D14" s="37"/>
      <c r="E14" s="27">
        <f>E9+E12</f>
        <v>0</v>
      </c>
      <c r="F14" s="25">
        <f>F12+F9</f>
        <v>2826</v>
      </c>
      <c r="G14" s="25">
        <f>G12+G9</f>
        <v>4906.72</v>
      </c>
      <c r="H14" s="26">
        <f>G14/F14</f>
        <v>1.7362774239207361</v>
      </c>
    </row>
    <row r="15" spans="1:8" s="3" customFormat="1" ht="18" x14ac:dyDescent="0.35">
      <c r="A15" s="36" t="s">
        <v>11</v>
      </c>
      <c r="B15" s="36"/>
      <c r="C15" s="36"/>
      <c r="D15" s="36"/>
      <c r="E15" s="36"/>
      <c r="F15" s="36"/>
      <c r="G15" s="36"/>
      <c r="H15" s="36"/>
    </row>
    <row r="16" spans="1:8" s="7" customFormat="1" ht="36" customHeight="1" x14ac:dyDescent="0.3">
      <c r="A16" s="22">
        <v>853</v>
      </c>
      <c r="B16" s="15"/>
      <c r="C16" s="15"/>
      <c r="D16" s="23" t="s">
        <v>6</v>
      </c>
      <c r="E16" s="24">
        <f>E17+E31+E24</f>
        <v>1445808</v>
      </c>
      <c r="F16" s="20">
        <f>F17+F31+F24</f>
        <v>2370424</v>
      </c>
      <c r="G16" s="20">
        <f>G17+G31+G24</f>
        <v>2197251.52</v>
      </c>
      <c r="H16" s="16">
        <f>G16/F16</f>
        <v>0.92694451288039614</v>
      </c>
    </row>
    <row r="17" spans="1:8" s="8" customFormat="1" ht="46.8" x14ac:dyDescent="0.3">
      <c r="A17" s="38"/>
      <c r="B17" s="22">
        <v>85395</v>
      </c>
      <c r="C17" s="22"/>
      <c r="D17" s="23" t="s">
        <v>22</v>
      </c>
      <c r="E17" s="32">
        <f>SUM(E18:E19)</f>
        <v>1405808</v>
      </c>
      <c r="F17" s="32">
        <f t="shared" ref="F17:G17" si="2">SUM(F18:F19)</f>
        <v>1523445</v>
      </c>
      <c r="G17" s="34">
        <f t="shared" si="2"/>
        <v>1520542.26</v>
      </c>
      <c r="H17" s="33">
        <f>G17/F17</f>
        <v>0.99809462107263469</v>
      </c>
    </row>
    <row r="18" spans="1:8" ht="15.6" customHeight="1" x14ac:dyDescent="0.3">
      <c r="A18" s="38"/>
      <c r="B18" s="39" t="s">
        <v>20</v>
      </c>
      <c r="C18" s="42" t="s">
        <v>12</v>
      </c>
      <c r="D18" s="43"/>
      <c r="E18" s="13">
        <v>0</v>
      </c>
      <c r="F18" s="13">
        <v>0</v>
      </c>
      <c r="G18" s="13">
        <v>0</v>
      </c>
      <c r="H18" s="30" t="s">
        <v>21</v>
      </c>
    </row>
    <row r="19" spans="1:8" ht="15.6" customHeight="1" x14ac:dyDescent="0.3">
      <c r="A19" s="38"/>
      <c r="B19" s="40"/>
      <c r="C19" s="42" t="s">
        <v>13</v>
      </c>
      <c r="D19" s="43"/>
      <c r="E19" s="21">
        <f>SUM(E20:E23)</f>
        <v>1405808</v>
      </c>
      <c r="F19" s="21">
        <f t="shared" ref="F19:G19" si="3">SUM(F20:F23)</f>
        <v>1523445</v>
      </c>
      <c r="G19" s="19">
        <f t="shared" si="3"/>
        <v>1520542.26</v>
      </c>
      <c r="H19" s="14">
        <f t="shared" ref="H19:H23" si="4">G19/F19</f>
        <v>0.99809462107263469</v>
      </c>
    </row>
    <row r="20" spans="1:8" ht="15.6" customHeight="1" x14ac:dyDescent="0.3">
      <c r="A20" s="38"/>
      <c r="B20" s="40"/>
      <c r="C20" s="39" t="s">
        <v>15</v>
      </c>
      <c r="D20" s="29" t="s">
        <v>16</v>
      </c>
      <c r="E20" s="21">
        <v>612519</v>
      </c>
      <c r="F20" s="21">
        <v>648465</v>
      </c>
      <c r="G20" s="19">
        <v>647424.49</v>
      </c>
      <c r="H20" s="14">
        <f t="shared" si="4"/>
        <v>0.9983954261216873</v>
      </c>
    </row>
    <row r="21" spans="1:8" ht="15.6" customHeight="1" x14ac:dyDescent="0.3">
      <c r="A21" s="38"/>
      <c r="B21" s="40"/>
      <c r="C21" s="40"/>
      <c r="D21" s="29" t="s">
        <v>17</v>
      </c>
      <c r="E21" s="21">
        <f>244+28+28</f>
        <v>300</v>
      </c>
      <c r="F21" s="21">
        <v>14</v>
      </c>
      <c r="G21" s="19">
        <v>0</v>
      </c>
      <c r="H21" s="14">
        <f t="shared" si="4"/>
        <v>0</v>
      </c>
    </row>
    <row r="22" spans="1:8" ht="15.6" customHeight="1" x14ac:dyDescent="0.3">
      <c r="A22" s="38"/>
      <c r="B22" s="40"/>
      <c r="C22" s="40"/>
      <c r="D22" s="29" t="s">
        <v>18</v>
      </c>
      <c r="E22" s="21">
        <v>0</v>
      </c>
      <c r="F22" s="21">
        <v>0</v>
      </c>
      <c r="G22" s="19">
        <v>0</v>
      </c>
      <c r="H22" s="30" t="s">
        <v>21</v>
      </c>
    </row>
    <row r="23" spans="1:8" ht="15.6" customHeight="1" x14ac:dyDescent="0.3">
      <c r="A23" s="38"/>
      <c r="B23" s="41"/>
      <c r="C23" s="41"/>
      <c r="D23" s="29" t="s">
        <v>19</v>
      </c>
      <c r="E23" s="21">
        <v>792989</v>
      </c>
      <c r="F23" s="21">
        <v>874966</v>
      </c>
      <c r="G23" s="19">
        <v>873117.77</v>
      </c>
      <c r="H23" s="14">
        <f t="shared" si="4"/>
        <v>0.99788765506316823</v>
      </c>
    </row>
    <row r="24" spans="1:8" s="8" customFormat="1" ht="46.8" x14ac:dyDescent="0.3">
      <c r="A24" s="38"/>
      <c r="B24" s="22">
        <v>85395</v>
      </c>
      <c r="C24" s="22"/>
      <c r="D24" s="23" t="s">
        <v>32</v>
      </c>
      <c r="E24" s="32">
        <f>SUM(E25:E26)</f>
        <v>0</v>
      </c>
      <c r="F24" s="32">
        <f t="shared" ref="F24:G24" si="5">SUM(F25:F26)</f>
        <v>810679</v>
      </c>
      <c r="G24" s="34">
        <f t="shared" si="5"/>
        <v>641408.43999999994</v>
      </c>
      <c r="H24" s="33">
        <f>G24/F24</f>
        <v>0.79119903192262286</v>
      </c>
    </row>
    <row r="25" spans="1:8" ht="15.6" customHeight="1" x14ac:dyDescent="0.3">
      <c r="A25" s="38"/>
      <c r="B25" s="39" t="s">
        <v>20</v>
      </c>
      <c r="C25" s="42" t="s">
        <v>12</v>
      </c>
      <c r="D25" s="43"/>
      <c r="E25" s="13">
        <v>0</v>
      </c>
      <c r="F25" s="13">
        <v>0</v>
      </c>
      <c r="G25" s="13">
        <v>0</v>
      </c>
      <c r="H25" s="30" t="s">
        <v>21</v>
      </c>
    </row>
    <row r="26" spans="1:8" ht="15.6" customHeight="1" x14ac:dyDescent="0.3">
      <c r="A26" s="38"/>
      <c r="B26" s="40"/>
      <c r="C26" s="42" t="s">
        <v>13</v>
      </c>
      <c r="D26" s="43"/>
      <c r="E26" s="21">
        <f>SUM(E27:E30)</f>
        <v>0</v>
      </c>
      <c r="F26" s="21">
        <f t="shared" ref="F26:G26" si="6">SUM(F27:F30)</f>
        <v>810679</v>
      </c>
      <c r="G26" s="19">
        <f t="shared" si="6"/>
        <v>641408.43999999994</v>
      </c>
      <c r="H26" s="14">
        <f t="shared" ref="H26:H28" si="7">G26/F26</f>
        <v>0.79119903192262286</v>
      </c>
    </row>
    <row r="27" spans="1:8" ht="15.6" customHeight="1" x14ac:dyDescent="0.3">
      <c r="A27" s="38"/>
      <c r="B27" s="40"/>
      <c r="C27" s="39" t="s">
        <v>15</v>
      </c>
      <c r="D27" s="29" t="s">
        <v>16</v>
      </c>
      <c r="E27" s="21">
        <v>0</v>
      </c>
      <c r="F27" s="21">
        <v>283335</v>
      </c>
      <c r="G27" s="19">
        <v>274816.90999999997</v>
      </c>
      <c r="H27" s="14">
        <f t="shared" si="7"/>
        <v>0.96993632978629529</v>
      </c>
    </row>
    <row r="28" spans="1:8" ht="15.6" customHeight="1" x14ac:dyDescent="0.3">
      <c r="A28" s="38"/>
      <c r="B28" s="40"/>
      <c r="C28" s="40"/>
      <c r="D28" s="29" t="s">
        <v>17</v>
      </c>
      <c r="E28" s="21">
        <v>0</v>
      </c>
      <c r="F28" s="21">
        <v>200</v>
      </c>
      <c r="G28" s="19">
        <v>200</v>
      </c>
      <c r="H28" s="14">
        <f t="shared" si="7"/>
        <v>1</v>
      </c>
    </row>
    <row r="29" spans="1:8" ht="15.6" customHeight="1" x14ac:dyDescent="0.3">
      <c r="A29" s="38"/>
      <c r="B29" s="40"/>
      <c r="C29" s="40"/>
      <c r="D29" s="29" t="s">
        <v>18</v>
      </c>
      <c r="E29" s="21">
        <v>0</v>
      </c>
      <c r="F29" s="21">
        <v>0</v>
      </c>
      <c r="G29" s="19">
        <v>0</v>
      </c>
      <c r="H29" s="30" t="s">
        <v>21</v>
      </c>
    </row>
    <row r="30" spans="1:8" ht="15.6" customHeight="1" x14ac:dyDescent="0.3">
      <c r="A30" s="38"/>
      <c r="B30" s="41"/>
      <c r="C30" s="41"/>
      <c r="D30" s="29" t="s">
        <v>19</v>
      </c>
      <c r="E30" s="21">
        <v>0</v>
      </c>
      <c r="F30" s="21">
        <v>527144</v>
      </c>
      <c r="G30" s="19">
        <v>366391.53</v>
      </c>
      <c r="H30" s="14">
        <f t="shared" ref="H30" si="8">G30/F30</f>
        <v>0.69505017604297881</v>
      </c>
    </row>
    <row r="31" spans="1:8" s="8" customFormat="1" ht="46.8" x14ac:dyDescent="0.3">
      <c r="A31" s="44"/>
      <c r="B31" s="22">
        <v>85395</v>
      </c>
      <c r="C31" s="22"/>
      <c r="D31" s="23" t="s">
        <v>23</v>
      </c>
      <c r="E31" s="32">
        <f>SUM(E32:E33)</f>
        <v>40000</v>
      </c>
      <c r="F31" s="32">
        <f t="shared" ref="F31:G31" si="9">SUM(F32:F33)</f>
        <v>36300</v>
      </c>
      <c r="G31" s="34">
        <f t="shared" si="9"/>
        <v>35300.82</v>
      </c>
      <c r="H31" s="33">
        <f>G31/F31</f>
        <v>0.9724743801652892</v>
      </c>
    </row>
    <row r="32" spans="1:8" ht="15.6" customHeight="1" x14ac:dyDescent="0.3">
      <c r="A32" s="45"/>
      <c r="B32" s="39" t="s">
        <v>20</v>
      </c>
      <c r="C32" s="42" t="s">
        <v>12</v>
      </c>
      <c r="D32" s="43"/>
      <c r="E32" s="13">
        <v>0</v>
      </c>
      <c r="F32" s="13">
        <v>0</v>
      </c>
      <c r="G32" s="13">
        <v>0</v>
      </c>
      <c r="H32" s="30" t="s">
        <v>21</v>
      </c>
    </row>
    <row r="33" spans="1:8" ht="15.6" customHeight="1" x14ac:dyDescent="0.3">
      <c r="A33" s="45"/>
      <c r="B33" s="40"/>
      <c r="C33" s="42" t="s">
        <v>13</v>
      </c>
      <c r="D33" s="43"/>
      <c r="E33" s="21">
        <f>SUM(E34:E37)</f>
        <v>40000</v>
      </c>
      <c r="F33" s="21">
        <f t="shared" ref="F33:G33" si="10">SUM(F34:F37)</f>
        <v>36300</v>
      </c>
      <c r="G33" s="19">
        <f t="shared" si="10"/>
        <v>35300.82</v>
      </c>
      <c r="H33" s="14">
        <f t="shared" ref="H33:H37" si="11">G33/F33</f>
        <v>0.9724743801652892</v>
      </c>
    </row>
    <row r="34" spans="1:8" ht="15.6" customHeight="1" x14ac:dyDescent="0.3">
      <c r="A34" s="45"/>
      <c r="B34" s="40"/>
      <c r="C34" s="39" t="s">
        <v>15</v>
      </c>
      <c r="D34" s="29" t="s">
        <v>16</v>
      </c>
      <c r="E34" s="21">
        <v>0</v>
      </c>
      <c r="F34" s="21">
        <v>0</v>
      </c>
      <c r="G34" s="19">
        <v>0</v>
      </c>
      <c r="H34" s="30" t="s">
        <v>21</v>
      </c>
    </row>
    <row r="35" spans="1:8" ht="15.6" customHeight="1" x14ac:dyDescent="0.3">
      <c r="A35" s="45"/>
      <c r="B35" s="40"/>
      <c r="C35" s="40"/>
      <c r="D35" s="29" t="s">
        <v>17</v>
      </c>
      <c r="E35" s="21">
        <v>0</v>
      </c>
      <c r="F35" s="21">
        <v>0</v>
      </c>
      <c r="G35" s="19">
        <v>0</v>
      </c>
      <c r="H35" s="30" t="s">
        <v>21</v>
      </c>
    </row>
    <row r="36" spans="1:8" ht="15.6" customHeight="1" x14ac:dyDescent="0.3">
      <c r="A36" s="45"/>
      <c r="B36" s="40"/>
      <c r="C36" s="40"/>
      <c r="D36" s="29" t="s">
        <v>18</v>
      </c>
      <c r="E36" s="21">
        <v>0</v>
      </c>
      <c r="F36" s="21">
        <v>0</v>
      </c>
      <c r="G36" s="19">
        <v>0</v>
      </c>
      <c r="H36" s="30" t="s">
        <v>21</v>
      </c>
    </row>
    <row r="37" spans="1:8" ht="15.6" customHeight="1" x14ac:dyDescent="0.3">
      <c r="A37" s="45"/>
      <c r="B37" s="41"/>
      <c r="C37" s="41"/>
      <c r="D37" s="29" t="s">
        <v>19</v>
      </c>
      <c r="E37" s="21">
        <v>40000</v>
      </c>
      <c r="F37" s="21">
        <v>36300</v>
      </c>
      <c r="G37" s="19">
        <v>35300.82</v>
      </c>
      <c r="H37" s="14">
        <f t="shared" si="11"/>
        <v>0.9724743801652892</v>
      </c>
    </row>
    <row r="38" spans="1:8" s="7" customFormat="1" ht="22.2" customHeight="1" x14ac:dyDescent="0.3">
      <c r="A38" s="22">
        <v>855</v>
      </c>
      <c r="B38" s="15"/>
      <c r="C38" s="15"/>
      <c r="D38" s="15" t="s">
        <v>9</v>
      </c>
      <c r="E38" s="20">
        <f>E39+E46</f>
        <v>5633000</v>
      </c>
      <c r="F38" s="20">
        <f>F39+F46</f>
        <v>6829858</v>
      </c>
      <c r="G38" s="20">
        <f>G39+G46</f>
        <v>6162553.1499999994</v>
      </c>
      <c r="H38" s="16">
        <f>G38/F38</f>
        <v>0.90229594085265019</v>
      </c>
    </row>
    <row r="39" spans="1:8" s="8" customFormat="1" ht="33.6" customHeight="1" x14ac:dyDescent="0.3">
      <c r="A39" s="44"/>
      <c r="B39" s="22">
        <v>85509</v>
      </c>
      <c r="C39" s="22"/>
      <c r="D39" s="23" t="s">
        <v>24</v>
      </c>
      <c r="E39" s="32">
        <f>SUM(E40:E41)</f>
        <v>4980000</v>
      </c>
      <c r="F39" s="32">
        <f>SUM(F40:F41)</f>
        <v>6176858</v>
      </c>
      <c r="G39" s="34">
        <f>SUM(G40:G41)</f>
        <v>6162553.1499999994</v>
      </c>
      <c r="H39" s="33">
        <f>G39/F39</f>
        <v>0.99768412192736167</v>
      </c>
    </row>
    <row r="40" spans="1:8" ht="15.6" customHeight="1" x14ac:dyDescent="0.3">
      <c r="A40" s="45"/>
      <c r="B40" s="39" t="s">
        <v>20</v>
      </c>
      <c r="C40" s="42" t="s">
        <v>12</v>
      </c>
      <c r="D40" s="43"/>
      <c r="E40" s="13">
        <v>0</v>
      </c>
      <c r="F40" s="13">
        <v>0</v>
      </c>
      <c r="G40" s="13">
        <v>0</v>
      </c>
      <c r="H40" s="30" t="s">
        <v>21</v>
      </c>
    </row>
    <row r="41" spans="1:8" ht="15.6" customHeight="1" x14ac:dyDescent="0.3">
      <c r="A41" s="45"/>
      <c r="B41" s="40"/>
      <c r="C41" s="42" t="s">
        <v>13</v>
      </c>
      <c r="D41" s="43"/>
      <c r="E41" s="21">
        <f>SUM(E42:E45)</f>
        <v>4980000</v>
      </c>
      <c r="F41" s="21">
        <f t="shared" ref="F41:G41" si="12">SUM(F42:F45)</f>
        <v>6176858</v>
      </c>
      <c r="G41" s="19">
        <f t="shared" si="12"/>
        <v>6162553.1499999994</v>
      </c>
      <c r="H41" s="14">
        <f t="shared" ref="H41:H46" si="13">G41/F41</f>
        <v>0.99768412192736167</v>
      </c>
    </row>
    <row r="42" spans="1:8" ht="15.6" customHeight="1" x14ac:dyDescent="0.3">
      <c r="A42" s="45"/>
      <c r="B42" s="40"/>
      <c r="C42" s="39" t="s">
        <v>15</v>
      </c>
      <c r="D42" s="29" t="s">
        <v>16</v>
      </c>
      <c r="E42" s="21">
        <v>3690177</v>
      </c>
      <c r="F42" s="21">
        <v>4775718</v>
      </c>
      <c r="G42" s="19">
        <v>4771793.8</v>
      </c>
      <c r="H42" s="14">
        <f t="shared" si="13"/>
        <v>0.99917830156638221</v>
      </c>
    </row>
    <row r="43" spans="1:8" ht="15.6" customHeight="1" x14ac:dyDescent="0.3">
      <c r="A43" s="45"/>
      <c r="B43" s="40"/>
      <c r="C43" s="40"/>
      <c r="D43" s="29" t="s">
        <v>17</v>
      </c>
      <c r="E43" s="21">
        <v>7000</v>
      </c>
      <c r="F43" s="21">
        <v>6000</v>
      </c>
      <c r="G43" s="19">
        <v>6000</v>
      </c>
      <c r="H43" s="14">
        <f t="shared" si="13"/>
        <v>1</v>
      </c>
    </row>
    <row r="44" spans="1:8" ht="15.6" customHeight="1" x14ac:dyDescent="0.3">
      <c r="A44" s="45"/>
      <c r="B44" s="40"/>
      <c r="C44" s="40"/>
      <c r="D44" s="29" t="s">
        <v>18</v>
      </c>
      <c r="E44" s="21">
        <v>500000</v>
      </c>
      <c r="F44" s="21">
        <v>541000</v>
      </c>
      <c r="G44" s="19">
        <v>541000</v>
      </c>
      <c r="H44" s="14">
        <f t="shared" si="13"/>
        <v>1</v>
      </c>
    </row>
    <row r="45" spans="1:8" ht="15.6" customHeight="1" x14ac:dyDescent="0.3">
      <c r="A45" s="46"/>
      <c r="B45" s="41"/>
      <c r="C45" s="41"/>
      <c r="D45" s="29" t="s">
        <v>19</v>
      </c>
      <c r="E45" s="21">
        <v>782823</v>
      </c>
      <c r="F45" s="21">
        <v>854140</v>
      </c>
      <c r="G45" s="19">
        <v>843759.35</v>
      </c>
      <c r="H45" s="14">
        <f t="shared" si="13"/>
        <v>0.98784666448123259</v>
      </c>
    </row>
    <row r="46" spans="1:8" s="8" customFormat="1" ht="33.6" customHeight="1" x14ac:dyDescent="0.3">
      <c r="A46" s="44"/>
      <c r="B46" s="22">
        <v>85509</v>
      </c>
      <c r="C46" s="22"/>
      <c r="D46" s="23" t="s">
        <v>25</v>
      </c>
      <c r="E46" s="34">
        <f>SUM(E47:E48)</f>
        <v>653000</v>
      </c>
      <c r="F46" s="32">
        <f>SUM(F47:F48)</f>
        <v>653000</v>
      </c>
      <c r="G46" s="34">
        <f>SUM(G47:G48)</f>
        <v>0</v>
      </c>
      <c r="H46" s="33">
        <f t="shared" si="13"/>
        <v>0</v>
      </c>
    </row>
    <row r="47" spans="1:8" ht="15.6" customHeight="1" x14ac:dyDescent="0.3">
      <c r="A47" s="45"/>
      <c r="B47" s="39" t="s">
        <v>20</v>
      </c>
      <c r="C47" s="42" t="s">
        <v>12</v>
      </c>
      <c r="D47" s="43"/>
      <c r="E47" s="13">
        <v>0</v>
      </c>
      <c r="F47" s="13">
        <v>0</v>
      </c>
      <c r="G47" s="13">
        <v>0</v>
      </c>
      <c r="H47" s="30" t="s">
        <v>21</v>
      </c>
    </row>
    <row r="48" spans="1:8" ht="15.6" customHeight="1" x14ac:dyDescent="0.3">
      <c r="A48" s="45"/>
      <c r="B48" s="40"/>
      <c r="C48" s="42" t="s">
        <v>13</v>
      </c>
      <c r="D48" s="43"/>
      <c r="E48" s="21">
        <f>SUM(E49:E52)</f>
        <v>653000</v>
      </c>
      <c r="F48" s="21">
        <f t="shared" ref="F48:G48" si="14">SUM(F49:F52)</f>
        <v>653000</v>
      </c>
      <c r="G48" s="19">
        <f t="shared" si="14"/>
        <v>0</v>
      </c>
      <c r="H48" s="14">
        <f t="shared" ref="H48:H53" si="15">G48/F48</f>
        <v>0</v>
      </c>
    </row>
    <row r="49" spans="1:8" ht="15.6" customHeight="1" x14ac:dyDescent="0.3">
      <c r="A49" s="45"/>
      <c r="B49" s="40"/>
      <c r="C49" s="39" t="s">
        <v>15</v>
      </c>
      <c r="D49" s="29" t="s">
        <v>16</v>
      </c>
      <c r="E49" s="21">
        <v>653000</v>
      </c>
      <c r="F49" s="21">
        <v>653000</v>
      </c>
      <c r="G49" s="19">
        <v>0</v>
      </c>
      <c r="H49" s="14">
        <f t="shared" si="15"/>
        <v>0</v>
      </c>
    </row>
    <row r="50" spans="1:8" ht="15.6" customHeight="1" x14ac:dyDescent="0.3">
      <c r="A50" s="45"/>
      <c r="B50" s="40"/>
      <c r="C50" s="40"/>
      <c r="D50" s="29" t="s">
        <v>17</v>
      </c>
      <c r="E50" s="21">
        <v>0</v>
      </c>
      <c r="F50" s="21">
        <v>0</v>
      </c>
      <c r="G50" s="19">
        <v>0</v>
      </c>
      <c r="H50" s="30" t="s">
        <v>21</v>
      </c>
    </row>
    <row r="51" spans="1:8" ht="15.6" customHeight="1" x14ac:dyDescent="0.3">
      <c r="A51" s="45"/>
      <c r="B51" s="40"/>
      <c r="C51" s="40"/>
      <c r="D51" s="29" t="s">
        <v>18</v>
      </c>
      <c r="E51" s="21">
        <v>0</v>
      </c>
      <c r="F51" s="21">
        <v>0</v>
      </c>
      <c r="G51" s="19">
        <v>0</v>
      </c>
      <c r="H51" s="30" t="s">
        <v>21</v>
      </c>
    </row>
    <row r="52" spans="1:8" ht="15.6" customHeight="1" x14ac:dyDescent="0.3">
      <c r="A52" s="46"/>
      <c r="B52" s="41"/>
      <c r="C52" s="41"/>
      <c r="D52" s="29" t="s">
        <v>19</v>
      </c>
      <c r="E52" s="21">
        <v>0</v>
      </c>
      <c r="F52" s="21">
        <v>0</v>
      </c>
      <c r="G52" s="19">
        <v>0</v>
      </c>
      <c r="H52" s="30" t="s">
        <v>21</v>
      </c>
    </row>
    <row r="53" spans="1:8" s="7" customFormat="1" ht="22.2" customHeight="1" x14ac:dyDescent="0.3">
      <c r="A53" s="37" t="s">
        <v>26</v>
      </c>
      <c r="B53" s="37"/>
      <c r="C53" s="37"/>
      <c r="D53" s="37"/>
      <c r="E53" s="31">
        <f>E16+E38</f>
        <v>7078808</v>
      </c>
      <c r="F53" s="31">
        <f>F16+F38</f>
        <v>9200282</v>
      </c>
      <c r="G53" s="25">
        <f>G16+G38</f>
        <v>8359804.6699999999</v>
      </c>
      <c r="H53" s="26">
        <f t="shared" si="15"/>
        <v>0.90864656865952587</v>
      </c>
    </row>
  </sheetData>
  <mergeCells count="30">
    <mergeCell ref="A24:A30"/>
    <mergeCell ref="B25:B30"/>
    <mergeCell ref="C25:D25"/>
    <mergeCell ref="C26:D26"/>
    <mergeCell ref="C27:C30"/>
    <mergeCell ref="A53:D53"/>
    <mergeCell ref="A31:A37"/>
    <mergeCell ref="B32:B37"/>
    <mergeCell ref="C32:D32"/>
    <mergeCell ref="C33:D33"/>
    <mergeCell ref="C34:C37"/>
    <mergeCell ref="A39:A45"/>
    <mergeCell ref="B40:B45"/>
    <mergeCell ref="C40:D40"/>
    <mergeCell ref="C41:D41"/>
    <mergeCell ref="C42:C45"/>
    <mergeCell ref="A46:A52"/>
    <mergeCell ref="B47:B52"/>
    <mergeCell ref="C47:D47"/>
    <mergeCell ref="C48:D48"/>
    <mergeCell ref="C49:C52"/>
    <mergeCell ref="A4:H4"/>
    <mergeCell ref="A8:H8"/>
    <mergeCell ref="A14:D14"/>
    <mergeCell ref="A15:H15"/>
    <mergeCell ref="A17:A23"/>
    <mergeCell ref="B18:B23"/>
    <mergeCell ref="C18:D18"/>
    <mergeCell ref="C19:D19"/>
    <mergeCell ref="C20:C23"/>
  </mergeCells>
  <pageMargins left="0.70866141732283472" right="0.70866141732283472" top="0.74803149606299213" bottom="0.35433070866141736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EC. Czekała</dc:creator>
  <cp:lastModifiedBy>Elżbieta Czekała</cp:lastModifiedBy>
  <cp:lastPrinted>2023-02-01T08:39:10Z</cp:lastPrinted>
  <dcterms:created xsi:type="dcterms:W3CDTF">2022-02-14T12:40:33Z</dcterms:created>
  <dcterms:modified xsi:type="dcterms:W3CDTF">2024-02-05T08:08:53Z</dcterms:modified>
</cp:coreProperties>
</file>